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здел 3" sheetId="1" r:id="rId1"/>
    <sheet name="Раздел 4" sheetId="2" r:id="rId2"/>
    <sheet name="Раздел 5,6" sheetId="3" r:id="rId3"/>
  </sheets>
  <calcPr calcId="145621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N51" i="1"/>
  <c r="I51" i="1"/>
  <c r="F51" i="1"/>
  <c r="E51" i="1"/>
  <c r="I50" i="1"/>
  <c r="F50" i="1"/>
  <c r="E50" i="1" s="1"/>
  <c r="N49" i="1"/>
  <c r="I49" i="1"/>
  <c r="F49" i="1"/>
  <c r="E49" i="1" s="1"/>
  <c r="I48" i="1"/>
  <c r="F48" i="1"/>
  <c r="E48" i="1"/>
  <c r="I47" i="1"/>
  <c r="F47" i="1"/>
  <c r="E47" i="1" s="1"/>
  <c r="I46" i="1"/>
  <c r="F46" i="1"/>
  <c r="E46" i="1"/>
  <c r="I45" i="1"/>
  <c r="F45" i="1"/>
  <c r="E45" i="1" s="1"/>
  <c r="I44" i="1"/>
  <c r="F44" i="1"/>
  <c r="E44" i="1"/>
  <c r="I43" i="1"/>
  <c r="F43" i="1"/>
  <c r="E43" i="1" s="1"/>
  <c r="I42" i="1"/>
  <c r="F42" i="1"/>
  <c r="E42" i="1"/>
  <c r="I41" i="1"/>
  <c r="F41" i="1"/>
  <c r="E41" i="1" s="1"/>
  <c r="I40" i="1"/>
  <c r="F40" i="1"/>
  <c r="E40" i="1"/>
  <c r="O38" i="1"/>
  <c r="N38" i="1"/>
  <c r="M38" i="1"/>
  <c r="L38" i="1"/>
  <c r="K38" i="1"/>
  <c r="J38" i="1"/>
  <c r="I38" i="1"/>
  <c r="H38" i="1"/>
  <c r="G38" i="1"/>
  <c r="F38" i="1"/>
  <c r="E38" i="1" s="1"/>
  <c r="O37" i="1"/>
  <c r="N37" i="1"/>
  <c r="M37" i="1"/>
  <c r="L37" i="1"/>
  <c r="K37" i="1"/>
  <c r="J37" i="1"/>
  <c r="I37" i="1"/>
  <c r="H37" i="1"/>
  <c r="G37" i="1"/>
  <c r="F37" i="1"/>
  <c r="E37" i="1"/>
  <c r="E36" i="1"/>
  <c r="E34" i="1"/>
  <c r="E33" i="1"/>
  <c r="F32" i="1"/>
  <c r="E32" i="1" s="1"/>
  <c r="F31" i="1"/>
  <c r="E31" i="1" s="1"/>
  <c r="F30" i="1"/>
  <c r="E30" i="1" s="1"/>
  <c r="F29" i="1"/>
  <c r="H28" i="1"/>
  <c r="G28" i="1"/>
  <c r="F28" i="1"/>
  <c r="E28" i="1" s="1"/>
  <c r="I27" i="1"/>
  <c r="E27" i="1" s="1"/>
  <c r="E26" i="1" s="1"/>
  <c r="J26" i="1"/>
  <c r="I26" i="1"/>
  <c r="I25" i="1"/>
  <c r="F25" i="1"/>
  <c r="E25" i="1"/>
  <c r="F24" i="1"/>
  <c r="E24" i="1"/>
  <c r="F23" i="1"/>
  <c r="E23" i="1"/>
  <c r="K20" i="1"/>
  <c r="J20" i="1"/>
  <c r="I20" i="1" s="1"/>
  <c r="I19" i="1" s="1"/>
  <c r="I18" i="1" s="1"/>
  <c r="H20" i="1"/>
  <c r="H19" i="1" s="1"/>
  <c r="H18" i="1" s="1"/>
  <c r="G20" i="1"/>
  <c r="F20" i="1"/>
  <c r="E20" i="1" s="1"/>
  <c r="K19" i="1"/>
  <c r="J19" i="1"/>
  <c r="G19" i="1"/>
  <c r="O18" i="1"/>
  <c r="N18" i="1"/>
  <c r="M18" i="1"/>
  <c r="L18" i="1"/>
  <c r="K18" i="1"/>
  <c r="J18" i="1"/>
  <c r="G18" i="1"/>
  <c r="I15" i="1"/>
  <c r="E15" i="1" s="1"/>
  <c r="F12" i="1"/>
  <c r="E12" i="1" s="1"/>
  <c r="O9" i="1"/>
  <c r="N9" i="1"/>
  <c r="N62" i="1" s="1"/>
  <c r="M9" i="1"/>
  <c r="L9" i="1"/>
  <c r="L61" i="1" s="1"/>
  <c r="K9" i="1"/>
  <c r="K62" i="1" s="1"/>
  <c r="J9" i="1"/>
  <c r="J61" i="1" s="1"/>
  <c r="I9" i="1"/>
  <c r="I62" i="1" s="1"/>
  <c r="H9" i="1"/>
  <c r="H61" i="1" s="1"/>
  <c r="G9" i="1"/>
  <c r="G62" i="1" s="1"/>
  <c r="F9" i="1" l="1"/>
  <c r="F19" i="1"/>
  <c r="G61" i="1"/>
  <c r="I61" i="1"/>
  <c r="K61" i="1"/>
  <c r="N61" i="1"/>
  <c r="H62" i="1"/>
  <c r="J62" i="1"/>
  <c r="L62" i="1"/>
  <c r="G10" i="2"/>
  <c r="D8" i="2"/>
  <c r="D10" i="2" s="1"/>
  <c r="J10" i="2"/>
  <c r="E19" i="1" l="1"/>
  <c r="E18" i="1" s="1"/>
  <c r="F18" i="1"/>
  <c r="F61" i="1" s="1"/>
  <c r="F62" i="1"/>
  <c r="E9" i="1"/>
  <c r="E8" i="2"/>
  <c r="F8" i="2"/>
  <c r="H8" i="2"/>
  <c r="I8" i="2"/>
  <c r="K8" i="2"/>
  <c r="L8" i="2"/>
  <c r="E62" i="1" l="1"/>
  <c r="E61" i="1"/>
</calcChain>
</file>

<file path=xl/sharedStrings.xml><?xml version="1.0" encoding="utf-8"?>
<sst xmlns="http://schemas.openxmlformats.org/spreadsheetml/2006/main" count="260" uniqueCount="96">
  <si>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</si>
  <si>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</si>
  <si>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</si>
  <si>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</si>
  <si>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</si>
  <si>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</si>
  <si>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</si>
  <si>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</si>
  <si>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</si>
  <si>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</si>
  <si>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</si>
  <si>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</si>
  <si>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</si>
  <si>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</si>
  <si>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</si>
  <si>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</si>
  <si>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</si>
  <si>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</si>
  <si>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</si>
  <si>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</si>
  <si>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</si>
  <si>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</si>
  <si>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</si>
  <si>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</si>
  <si>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</si>
  <si>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уплату налогов, сборов и иных платежей,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</si>
  <si>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</si>
  <si>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</si>
  <si>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</si>
  <si>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</si>
  <si>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</si>
  <si>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</si>
  <si>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</si>
  <si>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</si>
  <si>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</si>
  <si>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</si>
  <si>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</si>
  <si>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</si>
  <si>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</si>
  <si>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</si>
  <si>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№44-ФЗ</t>
  </si>
  <si>
    <t>в соответствии с Федеральным законом №223-ФЗ</t>
  </si>
  <si>
    <t>на г 1-й год планового периода</t>
  </si>
  <si>
    <t>на г 2-й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</si>
  <si>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</si>
  <si>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</t>
  </si>
  <si>
    <t>на закупку товаров, работ услуг по году начала закупки</t>
  </si>
  <si>
    <t>Сумма (руб., с точностью до двух знаков после запятой -0,00)</t>
  </si>
  <si>
    <t>Поступление</t>
  </si>
  <si>
    <t>Выбытие</t>
  </si>
  <si>
    <t xml:space="preserve">КОСГУ </t>
  </si>
  <si>
    <t xml:space="preserve">КВР </t>
  </si>
  <si>
    <t xml:space="preserve">средства муниципального бюджета </t>
  </si>
  <si>
    <t>средства областного бюджета</t>
  </si>
  <si>
    <t xml:space="preserve">в том числе </t>
  </si>
  <si>
    <t xml:space="preserve">заработная плата </t>
  </si>
  <si>
    <t xml:space="preserve">прочие выплаты </t>
  </si>
  <si>
    <t>начисления на выплаты по оплате труда</t>
  </si>
  <si>
    <t xml:space="preserve">социальные и иные выплаты населению, всего: из них </t>
  </si>
  <si>
    <t xml:space="preserve">уплата налога на имущество организаций и земельного налога </t>
  </si>
  <si>
    <t>уплата прочих расходов</t>
  </si>
  <si>
    <t>уплата иных платежей</t>
  </si>
  <si>
    <t>исполнение судебных актов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</si>
  <si>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</si>
  <si>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</si>
  <si>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арендная плата за пользованием имуществом </t>
  </si>
  <si>
    <t>работы, услуги по содержанию имущества</t>
  </si>
  <si>
    <t>прочие работы и услуги</t>
  </si>
  <si>
    <t xml:space="preserve">прочие расходы </t>
  </si>
  <si>
    <t>увеличение стоимости основных средств</t>
  </si>
  <si>
    <t xml:space="preserve">коммунальные услуги </t>
  </si>
  <si>
    <t>в том числе</t>
  </si>
  <si>
    <t>Объем публичных обязательств, всего:</t>
  </si>
  <si>
    <t>010</t>
  </si>
  <si>
    <t>020</t>
  </si>
  <si>
    <t>030</t>
  </si>
  <si>
    <t>Объем бюджетных инвестиций (в части переданных полномочий госудаврственного (муниципального) заказчика в соответствии с Бюджетным кодексом РФ), всего:</t>
  </si>
  <si>
    <t>Объем средств поступивших во временное распоряжение. Всего</t>
  </si>
  <si>
    <t>социальные и иные выплаты (путевки)</t>
  </si>
  <si>
    <t xml:space="preserve">Директор </t>
  </si>
  <si>
    <t>Руководитель МУ "ЦО УО БК МР"</t>
  </si>
  <si>
    <t xml:space="preserve">Д.И. Быкова </t>
  </si>
  <si>
    <t>III. Показатели по поступлениям ивыплатам МБОУ "СОШ с.Хватовка Базарно-Карабулакского района  Саратовской области"</t>
  </si>
  <si>
    <t xml:space="preserve">Н.Ю. Спирлиева </t>
  </si>
  <si>
    <t>IV. Показатели по поступлениям и выплатам МБОУ "СОШ с.Хватовка Базарно-Карабулакского муниципального района Саратовской области"</t>
  </si>
  <si>
    <t>V. Сведения о средствах, поступающих во временное распоряжение МБОУ "СОШ с.Хватовка Базарно-Карабулакского муниципального района  Саратовской области"</t>
  </si>
  <si>
    <t>Н.Ю.Спирлиева</t>
  </si>
  <si>
    <t>на 2019 год</t>
  </si>
  <si>
    <t>на 2019 г очередной фин. год</t>
  </si>
  <si>
    <t>VI. Справочная информация  на 1 января 2019 года</t>
  </si>
  <si>
    <t>увеличение стоимости материальных запасов, в том числе:</t>
  </si>
  <si>
    <t xml:space="preserve">увеличение стоимости лекарственных препаратов и материалов, применяемых в медицински целях  </t>
  </si>
  <si>
    <t>х</t>
  </si>
  <si>
    <t xml:space="preserve">увеличение стоимости продуктов питания </t>
  </si>
  <si>
    <t>увеличение стоимости горюче-смазочных материалов</t>
  </si>
  <si>
    <t xml:space="preserve">увеличение стоимости прочих обротных запасов (материалов)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</si>
</sst>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9"/>
      <color rgb="FF4A4A4A"/>
      <name val="Arial"/>
      <family val="2"/>
      <charset val="204"/>
    </font>
    <font>
      <b/>
      <sz val="9"/>
      <color rgb="FF4A4A4A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4A4A4A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0" applyNumberFormat="1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43" fontId="7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Alignment="1">
      <alignment horizontal="center" wrapText="1"/>
    </xf>
    <xf numFmtId="43" fontId="10" fillId="2" borderId="1" xfId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43" fontId="10" fillId="3" borderId="1" xfId="1" applyFont="1" applyFill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43" fontId="6" fillId="3" borderId="1" xfId="1" applyFont="1" applyFill="1" applyBorder="1" applyAlignment="1">
      <alignment horizontal="center" vertical="top" wrapText="1"/>
    </xf>
    <xf numFmtId="43" fontId="6" fillId="3" borderId="1" xfId="0" applyNumberFormat="1" applyFont="1" applyFill="1" applyBorder="1" applyAlignment="1">
      <alignment horizontal="center" vertical="top" wrapText="1"/>
    </xf>
    <xf numFmtId="43" fontId="2" fillId="3" borderId="1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vertical="center" wrapText="1"/>
    </xf>
    <xf numFmtId="43" fontId="1" fillId="3" borderId="1" xfId="1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vertical="center" wrapText="1"/>
    </xf>
    <xf numFmtId="43" fontId="0" fillId="3" borderId="0" xfId="0" applyNumberFormat="1" applyFill="1"/>
    <xf numFmtId="0" fontId="8" fillId="3" borderId="0" xfId="0" applyFont="1" applyFill="1"/>
    <xf numFmtId="0" fontId="5" fillId="3" borderId="0" xfId="0" applyFont="1" applyFill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3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80" zoomScaleNormal="80" workbookViewId="0">
      <pane xSplit="1" ySplit="8" topLeftCell="B36" activePane="bottomRight" state="frozen"/>
      <selection pane="topRight" activeCell="B1" sqref="B1"/>
      <selection pane="bottomLeft" activeCell="A11" sqref="A11"/>
      <selection pane="bottomRight" activeCell="A5" sqref="A5:A8"/>
    </sheetView>
  </sheetViews>
  <sheetFormatPr defaultRowHeight="15" x14ac:dyDescent="0.25"/>
  <cols>
    <col min="1" max="1" width="36.28515625" style="22" customWidth="1"/>
    <col min="2" max="2" width="6.5703125" style="22" bestFit="1" customWidth="1"/>
    <col min="3" max="3" width="11.42578125" style="22" customWidth="1"/>
    <col min="4" max="4" width="10.85546875" style="22" customWidth="1"/>
    <col min="5" max="5" width="15.42578125" style="22" customWidth="1"/>
    <col min="6" max="6" width="19.5703125" style="22" customWidth="1"/>
    <col min="7" max="7" width="16" style="22" customWidth="1"/>
    <col min="8" max="8" width="17.85546875" style="22" customWidth="1"/>
    <col min="9" max="9" width="14.42578125" style="22" customWidth="1"/>
    <col min="10" max="10" width="14" style="22" customWidth="1"/>
    <col min="11" max="11" width="14.7109375" style="22" customWidth="1"/>
    <col min="12" max="12" width="11.140625" style="22" customWidth="1"/>
    <col min="13" max="13" width="13.140625" style="22" customWidth="1"/>
    <col min="14" max="14" width="17" style="22" customWidth="1"/>
    <col min="15" max="15" width="6.85546875" style="22" bestFit="1" customWidth="1"/>
    <col min="16" max="16384" width="9.140625" style="22"/>
  </cols>
  <sheetData>
    <row r="1" spans="1:15" ht="5.25" customHeight="1" x14ac:dyDescent="0.25">
      <c r="L1" s="41"/>
      <c r="M1" s="41"/>
      <c r="N1" s="41"/>
      <c r="O1" s="41"/>
    </row>
    <row r="2" spans="1:15" hidden="1" x14ac:dyDescent="0.25">
      <c r="L2" s="41"/>
      <c r="M2" s="41"/>
      <c r="N2" s="41"/>
      <c r="O2" s="41"/>
    </row>
    <row r="3" spans="1:15" x14ac:dyDescent="0.25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51" t="s">
        <v>87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5.5" customHeight="1" x14ac:dyDescent="0.25">
      <c r="A5" s="50" t="s">
        <v>0</v>
      </c>
      <c r="B5" s="50" t="s">
        <v>1</v>
      </c>
      <c r="C5" s="46" t="s">
        <v>2</v>
      </c>
      <c r="D5" s="47"/>
      <c r="E5" s="50" t="s">
        <v>3</v>
      </c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x14ac:dyDescent="0.25">
      <c r="A6" s="50"/>
      <c r="B6" s="50"/>
      <c r="C6" s="48"/>
      <c r="D6" s="49"/>
      <c r="E6" s="50" t="s">
        <v>4</v>
      </c>
      <c r="F6" s="50" t="s">
        <v>5</v>
      </c>
      <c r="G6" s="50"/>
      <c r="H6" s="50"/>
      <c r="I6" s="50"/>
      <c r="J6" s="50"/>
      <c r="K6" s="50"/>
      <c r="L6" s="50"/>
      <c r="M6" s="50"/>
      <c r="N6" s="50"/>
      <c r="O6" s="50"/>
    </row>
    <row r="7" spans="1:15" ht="22.5" customHeight="1" x14ac:dyDescent="0.25">
      <c r="A7" s="50"/>
      <c r="B7" s="50"/>
      <c r="C7" s="48"/>
      <c r="D7" s="49"/>
      <c r="E7" s="50"/>
      <c r="F7" s="50" t="s">
        <v>6</v>
      </c>
      <c r="G7" s="42" t="s">
        <v>71</v>
      </c>
      <c r="H7" s="43"/>
      <c r="I7" s="50" t="s">
        <v>7</v>
      </c>
      <c r="J7" s="42" t="s">
        <v>71</v>
      </c>
      <c r="K7" s="43"/>
      <c r="L7" s="50" t="s">
        <v>8</v>
      </c>
      <c r="M7" s="50" t="s">
        <v>9</v>
      </c>
      <c r="N7" s="50" t="s">
        <v>10</v>
      </c>
      <c r="O7" s="50"/>
    </row>
    <row r="8" spans="1:15" ht="143.25" customHeight="1" x14ac:dyDescent="0.25">
      <c r="A8" s="50"/>
      <c r="B8" s="50"/>
      <c r="C8" s="23" t="s">
        <v>50</v>
      </c>
      <c r="D8" s="24" t="s">
        <v>51</v>
      </c>
      <c r="E8" s="50"/>
      <c r="F8" s="50"/>
      <c r="G8" s="25" t="s">
        <v>52</v>
      </c>
      <c r="H8" s="25" t="s">
        <v>53</v>
      </c>
      <c r="I8" s="50"/>
      <c r="J8" s="25" t="s">
        <v>52</v>
      </c>
      <c r="K8" s="25" t="s">
        <v>53</v>
      </c>
      <c r="L8" s="50"/>
      <c r="M8" s="50"/>
      <c r="N8" s="26" t="s">
        <v>4</v>
      </c>
      <c r="O8" s="26" t="s">
        <v>11</v>
      </c>
    </row>
    <row r="9" spans="1:15" s="28" customFormat="1" x14ac:dyDescent="0.25">
      <c r="A9" s="27" t="s">
        <v>12</v>
      </c>
      <c r="B9" s="27">
        <v>100</v>
      </c>
      <c r="C9" s="26" t="s">
        <v>13</v>
      </c>
      <c r="D9" s="26" t="s">
        <v>13</v>
      </c>
      <c r="E9" s="20">
        <f>F9+I9+N9</f>
        <v>10884037.24</v>
      </c>
      <c r="F9" s="20">
        <f>G9+H9</f>
        <v>10286900</v>
      </c>
      <c r="G9" s="20">
        <f>G10+G11+G12+G13+G14+G15+G16+G17</f>
        <v>1487300</v>
      </c>
      <c r="H9" s="20">
        <f>H10+H11+H12+H13+H14+H15+H16+H17</f>
        <v>8799600</v>
      </c>
      <c r="I9" s="20">
        <f>J9+K9</f>
        <v>387100</v>
      </c>
      <c r="J9" s="20">
        <f>J15</f>
        <v>106800</v>
      </c>
      <c r="K9" s="20">
        <f>K15</f>
        <v>280300</v>
      </c>
      <c r="L9" s="20">
        <f t="shared" ref="L9:O9" si="0">L15</f>
        <v>0</v>
      </c>
      <c r="M9" s="20" t="str">
        <f t="shared" si="0"/>
        <v>X</v>
      </c>
      <c r="N9" s="20">
        <f>N10+N12+N13+N14+N16+N17</f>
        <v>210037.24</v>
      </c>
      <c r="O9" s="20" t="str">
        <f t="shared" si="0"/>
        <v>X</v>
      </c>
    </row>
    <row r="10" spans="1:15" x14ac:dyDescent="0.25">
      <c r="A10" s="29" t="s">
        <v>5</v>
      </c>
      <c r="B10" s="56">
        <v>110</v>
      </c>
      <c r="C10" s="50">
        <v>120</v>
      </c>
      <c r="D10" s="50" t="s">
        <v>13</v>
      </c>
      <c r="E10" s="44">
        <v>0</v>
      </c>
      <c r="F10" s="54" t="s">
        <v>13</v>
      </c>
      <c r="G10" s="30"/>
      <c r="H10" s="30"/>
      <c r="I10" s="57" t="s">
        <v>13</v>
      </c>
      <c r="J10" s="30"/>
      <c r="K10" s="30"/>
      <c r="L10" s="52" t="s">
        <v>13</v>
      </c>
      <c r="M10" s="52" t="s">
        <v>13</v>
      </c>
      <c r="N10" s="44">
        <v>0</v>
      </c>
      <c r="O10" s="52" t="s">
        <v>13</v>
      </c>
    </row>
    <row r="11" spans="1:15" ht="13.5" customHeight="1" x14ac:dyDescent="0.25">
      <c r="A11" s="29" t="s">
        <v>14</v>
      </c>
      <c r="B11" s="56"/>
      <c r="C11" s="50"/>
      <c r="D11" s="50"/>
      <c r="E11" s="44"/>
      <c r="F11" s="55"/>
      <c r="G11" s="30"/>
      <c r="H11" s="30"/>
      <c r="I11" s="57"/>
      <c r="J11" s="30"/>
      <c r="K11" s="30"/>
      <c r="L11" s="52"/>
      <c r="M11" s="52"/>
      <c r="N11" s="44"/>
      <c r="O11" s="52"/>
    </row>
    <row r="12" spans="1:15" x14ac:dyDescent="0.25">
      <c r="A12" s="29" t="s">
        <v>15</v>
      </c>
      <c r="B12" s="29">
        <v>120</v>
      </c>
      <c r="C12" s="26">
        <v>130</v>
      </c>
      <c r="D12" s="26" t="s">
        <v>13</v>
      </c>
      <c r="E12" s="20">
        <f>F12+N12</f>
        <v>10496937.24</v>
      </c>
      <c r="F12" s="20">
        <f>G12+H12</f>
        <v>10286900</v>
      </c>
      <c r="G12" s="20">
        <v>1487300</v>
      </c>
      <c r="H12" s="20">
        <v>8799600</v>
      </c>
      <c r="I12" s="31" t="s">
        <v>13</v>
      </c>
      <c r="J12" s="30"/>
      <c r="K12" s="30"/>
      <c r="L12" s="30" t="s">
        <v>13</v>
      </c>
      <c r="M12" s="20">
        <v>0</v>
      </c>
      <c r="N12" s="20">
        <v>210037.24</v>
      </c>
      <c r="O12" s="20">
        <v>0</v>
      </c>
    </row>
    <row r="13" spans="1:15" ht="24" x14ac:dyDescent="0.25">
      <c r="A13" s="29" t="s">
        <v>16</v>
      </c>
      <c r="B13" s="29">
        <v>130</v>
      </c>
      <c r="C13" s="26">
        <v>140</v>
      </c>
      <c r="D13" s="26" t="s">
        <v>13</v>
      </c>
      <c r="E13" s="31" t="s">
        <v>13</v>
      </c>
      <c r="F13" s="31" t="s">
        <v>13</v>
      </c>
      <c r="G13" s="30"/>
      <c r="H13" s="30"/>
      <c r="I13" s="31" t="s">
        <v>13</v>
      </c>
      <c r="J13" s="30"/>
      <c r="K13" s="30"/>
      <c r="L13" s="30" t="s">
        <v>13</v>
      </c>
      <c r="M13" s="30" t="s">
        <v>13</v>
      </c>
      <c r="N13" s="20">
        <v>0</v>
      </c>
      <c r="O13" s="30" t="s">
        <v>13</v>
      </c>
    </row>
    <row r="14" spans="1:15" ht="32.25" customHeight="1" x14ac:dyDescent="0.25">
      <c r="A14" s="29" t="s">
        <v>17</v>
      </c>
      <c r="B14" s="29">
        <v>140</v>
      </c>
      <c r="C14" s="26" t="s">
        <v>13</v>
      </c>
      <c r="D14" s="26" t="s">
        <v>13</v>
      </c>
      <c r="E14" s="31" t="s">
        <v>13</v>
      </c>
      <c r="F14" s="31" t="s">
        <v>13</v>
      </c>
      <c r="G14" s="30"/>
      <c r="H14" s="30"/>
      <c r="I14" s="31" t="s">
        <v>13</v>
      </c>
      <c r="J14" s="30"/>
      <c r="K14" s="30"/>
      <c r="L14" s="30" t="s">
        <v>13</v>
      </c>
      <c r="M14" s="30" t="s">
        <v>13</v>
      </c>
      <c r="N14" s="20">
        <v>0</v>
      </c>
      <c r="O14" s="30" t="s">
        <v>13</v>
      </c>
    </row>
    <row r="15" spans="1:15" ht="24" x14ac:dyDescent="0.25">
      <c r="A15" s="29" t="s">
        <v>18</v>
      </c>
      <c r="B15" s="29">
        <v>150</v>
      </c>
      <c r="C15" s="26">
        <v>180</v>
      </c>
      <c r="D15" s="26" t="s">
        <v>13</v>
      </c>
      <c r="E15" s="31">
        <f>I15</f>
        <v>387100</v>
      </c>
      <c r="F15" s="31" t="s">
        <v>13</v>
      </c>
      <c r="G15" s="30"/>
      <c r="H15" s="30"/>
      <c r="I15" s="20">
        <f>J15+K15</f>
        <v>387100</v>
      </c>
      <c r="J15" s="20">
        <v>106800</v>
      </c>
      <c r="K15" s="20">
        <v>280300</v>
      </c>
      <c r="L15" s="20">
        <v>0</v>
      </c>
      <c r="M15" s="30" t="s">
        <v>13</v>
      </c>
      <c r="N15" s="30" t="s">
        <v>13</v>
      </c>
      <c r="O15" s="30" t="s">
        <v>13</v>
      </c>
    </row>
    <row r="16" spans="1:15" x14ac:dyDescent="0.25">
      <c r="A16" s="29" t="s">
        <v>19</v>
      </c>
      <c r="B16" s="29">
        <v>160</v>
      </c>
      <c r="C16" s="26">
        <v>180</v>
      </c>
      <c r="D16" s="26" t="s">
        <v>13</v>
      </c>
      <c r="E16" s="31"/>
      <c r="F16" s="31" t="s">
        <v>13</v>
      </c>
      <c r="G16" s="30"/>
      <c r="H16" s="30"/>
      <c r="I16" s="31" t="s">
        <v>13</v>
      </c>
      <c r="J16" s="30"/>
      <c r="K16" s="30"/>
      <c r="L16" s="30" t="s">
        <v>13</v>
      </c>
      <c r="M16" s="30" t="s">
        <v>13</v>
      </c>
      <c r="N16" s="20">
        <v>0</v>
      </c>
      <c r="O16" s="20">
        <v>0</v>
      </c>
    </row>
    <row r="17" spans="1:15" x14ac:dyDescent="0.25">
      <c r="A17" s="29" t="s">
        <v>20</v>
      </c>
      <c r="B17" s="29">
        <v>180</v>
      </c>
      <c r="C17" s="26" t="s">
        <v>13</v>
      </c>
      <c r="D17" s="26" t="s">
        <v>13</v>
      </c>
      <c r="E17" s="31" t="s">
        <v>13</v>
      </c>
      <c r="F17" s="31" t="s">
        <v>13</v>
      </c>
      <c r="G17" s="30"/>
      <c r="H17" s="30"/>
      <c r="I17" s="31" t="s">
        <v>13</v>
      </c>
      <c r="J17" s="30"/>
      <c r="K17" s="30"/>
      <c r="L17" s="30" t="s">
        <v>13</v>
      </c>
      <c r="M17" s="30" t="s">
        <v>13</v>
      </c>
      <c r="N17" s="20">
        <v>0</v>
      </c>
      <c r="O17" s="30" t="s">
        <v>13</v>
      </c>
    </row>
    <row r="18" spans="1:15" s="28" customFormat="1" x14ac:dyDescent="0.25">
      <c r="A18" s="27" t="s">
        <v>21</v>
      </c>
      <c r="B18" s="27">
        <v>200</v>
      </c>
      <c r="C18" s="26" t="s">
        <v>13</v>
      </c>
      <c r="D18" s="26" t="s">
        <v>13</v>
      </c>
      <c r="E18" s="20">
        <f>E19+E26+E28+E33+E34+E37+E52+E56</f>
        <v>10884037.24</v>
      </c>
      <c r="F18" s="20">
        <f>F19+F26+F28+F33+F34+F37+F52+F56</f>
        <v>10286900</v>
      </c>
      <c r="G18" s="20">
        <f t="shared" ref="G18:O18" si="1">G19+G26+G28+G33+G34+G37+G52+G56</f>
        <v>1487300</v>
      </c>
      <c r="H18" s="20">
        <f t="shared" si="1"/>
        <v>8799600</v>
      </c>
      <c r="I18" s="20">
        <f>I19+I26+I28+I33+I34+I37+I52+I56</f>
        <v>387100</v>
      </c>
      <c r="J18" s="20">
        <f>J19+J26+J28+J33+J34+J37+J52+J56</f>
        <v>106800</v>
      </c>
      <c r="K18" s="20">
        <f t="shared" si="1"/>
        <v>280300</v>
      </c>
      <c r="L18" s="20">
        <f t="shared" si="1"/>
        <v>0</v>
      </c>
      <c r="M18" s="20">
        <f t="shared" si="1"/>
        <v>0</v>
      </c>
      <c r="N18" s="20">
        <f t="shared" si="1"/>
        <v>210037.24</v>
      </c>
      <c r="O18" s="20">
        <f t="shared" si="1"/>
        <v>0</v>
      </c>
    </row>
    <row r="19" spans="1:15" s="28" customFormat="1" ht="27" customHeight="1" x14ac:dyDescent="0.25">
      <c r="A19" s="27" t="s">
        <v>22</v>
      </c>
      <c r="B19" s="27">
        <v>210</v>
      </c>
      <c r="C19" s="26">
        <v>210</v>
      </c>
      <c r="D19" s="26">
        <v>110</v>
      </c>
      <c r="E19" s="20">
        <f>F19+I19+L19+M19+N19</f>
        <v>8665500</v>
      </c>
      <c r="F19" s="20">
        <f>F20</f>
        <v>8665500</v>
      </c>
      <c r="G19" s="20">
        <f>G20</f>
        <v>0</v>
      </c>
      <c r="H19" s="20">
        <f>H20</f>
        <v>8665500</v>
      </c>
      <c r="I19" s="20">
        <f>I20</f>
        <v>0</v>
      </c>
      <c r="J19" s="20">
        <f t="shared" ref="J19:K19" si="2">J20</f>
        <v>0</v>
      </c>
      <c r="K19" s="20">
        <f t="shared" si="2"/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s="28" customFormat="1" x14ac:dyDescent="0.25">
      <c r="A20" s="27" t="s">
        <v>23</v>
      </c>
      <c r="B20" s="53">
        <v>211</v>
      </c>
      <c r="C20" s="50">
        <v>210</v>
      </c>
      <c r="D20" s="50">
        <v>110</v>
      </c>
      <c r="E20" s="44">
        <f>F20+I20+L20+M20+N20</f>
        <v>8665500</v>
      </c>
      <c r="F20" s="44">
        <f>F23+F24+F25</f>
        <v>8665500</v>
      </c>
      <c r="G20" s="44">
        <f t="shared" ref="G20:H20" si="3">G23+G24+G25</f>
        <v>0</v>
      </c>
      <c r="H20" s="44">
        <f t="shared" si="3"/>
        <v>8665500</v>
      </c>
      <c r="I20" s="44">
        <f>J20+K20</f>
        <v>0</v>
      </c>
      <c r="J20" s="54">
        <f>J23+J24+J25</f>
        <v>0</v>
      </c>
      <c r="K20" s="54">
        <f>K23+K24+K25</f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s="28" customFormat="1" ht="24" x14ac:dyDescent="0.25">
      <c r="A21" s="27" t="s">
        <v>24</v>
      </c>
      <c r="B21" s="53"/>
      <c r="C21" s="50"/>
      <c r="D21" s="50"/>
      <c r="E21" s="44"/>
      <c r="F21" s="44"/>
      <c r="G21" s="44"/>
      <c r="H21" s="44"/>
      <c r="I21" s="44"/>
      <c r="J21" s="55"/>
      <c r="K21" s="55"/>
      <c r="L21" s="44"/>
      <c r="M21" s="44"/>
      <c r="N21" s="44"/>
      <c r="O21" s="44"/>
    </row>
    <row r="22" spans="1:15" x14ac:dyDescent="0.25">
      <c r="A22" s="29" t="s">
        <v>54</v>
      </c>
      <c r="B22" s="26" t="s">
        <v>13</v>
      </c>
      <c r="C22" s="26" t="s">
        <v>13</v>
      </c>
      <c r="D22" s="26" t="s">
        <v>13</v>
      </c>
      <c r="E22" s="31" t="s">
        <v>13</v>
      </c>
      <c r="F22" s="31" t="s">
        <v>13</v>
      </c>
      <c r="G22" s="31" t="s">
        <v>13</v>
      </c>
      <c r="H22" s="31" t="s">
        <v>13</v>
      </c>
      <c r="I22" s="31" t="s">
        <v>13</v>
      </c>
      <c r="J22" s="31" t="s">
        <v>13</v>
      </c>
      <c r="K22" s="31" t="s">
        <v>13</v>
      </c>
      <c r="L22" s="31" t="s">
        <v>13</v>
      </c>
      <c r="M22" s="31" t="s">
        <v>13</v>
      </c>
      <c r="N22" s="31" t="s">
        <v>13</v>
      </c>
      <c r="O22" s="31" t="s">
        <v>13</v>
      </c>
    </row>
    <row r="23" spans="1:15" x14ac:dyDescent="0.25">
      <c r="A23" s="29" t="s">
        <v>55</v>
      </c>
      <c r="B23" s="26" t="s">
        <v>13</v>
      </c>
      <c r="C23" s="32">
        <v>211</v>
      </c>
      <c r="D23" s="32">
        <v>111</v>
      </c>
      <c r="E23" s="20">
        <f>F23+I23+L23+M23+N23</f>
        <v>6655500</v>
      </c>
      <c r="F23" s="20">
        <f>G23+H23</f>
        <v>6655500</v>
      </c>
      <c r="G23" s="20"/>
      <c r="H23" s="20">
        <v>6655500</v>
      </c>
      <c r="I23" s="20"/>
      <c r="J23" s="20"/>
      <c r="K23" s="20"/>
      <c r="L23" s="20"/>
      <c r="M23" s="20"/>
      <c r="N23" s="20"/>
      <c r="O23" s="20"/>
    </row>
    <row r="24" spans="1:15" x14ac:dyDescent="0.25">
      <c r="A24" s="29" t="s">
        <v>56</v>
      </c>
      <c r="B24" s="26" t="s">
        <v>13</v>
      </c>
      <c r="C24" s="32">
        <v>212</v>
      </c>
      <c r="D24" s="32">
        <v>112</v>
      </c>
      <c r="E24" s="20">
        <f t="shared" ref="E24:E56" si="4">F24+I24+L24+M24+N24</f>
        <v>0</v>
      </c>
      <c r="F24" s="20">
        <f t="shared" ref="F24:F25" si="5">G24+H24</f>
        <v>0</v>
      </c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A25" s="29" t="s">
        <v>57</v>
      </c>
      <c r="B25" s="26" t="s">
        <v>13</v>
      </c>
      <c r="C25" s="32">
        <v>213</v>
      </c>
      <c r="D25" s="32">
        <v>119</v>
      </c>
      <c r="E25" s="20">
        <f t="shared" si="4"/>
        <v>2010000</v>
      </c>
      <c r="F25" s="20">
        <f t="shared" si="5"/>
        <v>2010000</v>
      </c>
      <c r="G25" s="20"/>
      <c r="H25" s="20">
        <v>2010000</v>
      </c>
      <c r="I25" s="20">
        <f>J25+K25</f>
        <v>0</v>
      </c>
      <c r="J25" s="20"/>
      <c r="K25" s="20"/>
      <c r="L25" s="20"/>
      <c r="M25" s="20"/>
      <c r="N25" s="20"/>
      <c r="O25" s="20"/>
    </row>
    <row r="26" spans="1:15" s="28" customFormat="1" ht="24" x14ac:dyDescent="0.25">
      <c r="A26" s="27" t="s">
        <v>58</v>
      </c>
      <c r="B26" s="27">
        <v>220</v>
      </c>
      <c r="C26" s="26">
        <v>260</v>
      </c>
      <c r="D26" s="26">
        <v>0</v>
      </c>
      <c r="E26" s="20">
        <f>E27</f>
        <v>64200</v>
      </c>
      <c r="F26" s="20">
        <v>0</v>
      </c>
      <c r="G26" s="20"/>
      <c r="H26" s="20"/>
      <c r="I26" s="20">
        <f>I27</f>
        <v>64200</v>
      </c>
      <c r="J26" s="20">
        <f>J27</f>
        <v>64200</v>
      </c>
      <c r="K26" s="20"/>
      <c r="L26" s="20">
        <v>0</v>
      </c>
      <c r="M26" s="20">
        <v>0</v>
      </c>
      <c r="N26" s="20">
        <v>0</v>
      </c>
      <c r="O26" s="20">
        <v>0</v>
      </c>
    </row>
    <row r="27" spans="1:15" s="28" customFormat="1" x14ac:dyDescent="0.25">
      <c r="A27" s="27" t="s">
        <v>78</v>
      </c>
      <c r="B27" s="27"/>
      <c r="C27" s="26">
        <v>262</v>
      </c>
      <c r="D27" s="26">
        <v>321</v>
      </c>
      <c r="E27" s="20">
        <f t="shared" si="4"/>
        <v>64200</v>
      </c>
      <c r="F27" s="20"/>
      <c r="G27" s="20"/>
      <c r="H27" s="20"/>
      <c r="I27" s="20">
        <f>J27</f>
        <v>64200</v>
      </c>
      <c r="J27" s="20">
        <v>64200</v>
      </c>
      <c r="K27" s="20"/>
      <c r="L27" s="20"/>
      <c r="M27" s="20"/>
      <c r="N27" s="20"/>
      <c r="O27" s="20"/>
    </row>
    <row r="28" spans="1:15" s="28" customFormat="1" ht="21.75" customHeight="1" x14ac:dyDescent="0.25">
      <c r="A28" s="27" t="s">
        <v>25</v>
      </c>
      <c r="B28" s="27">
        <v>230</v>
      </c>
      <c r="C28" s="26">
        <v>290</v>
      </c>
      <c r="D28" s="26">
        <v>850</v>
      </c>
      <c r="E28" s="20">
        <f t="shared" si="4"/>
        <v>9200</v>
      </c>
      <c r="F28" s="20">
        <f>G28+H28</f>
        <v>9200</v>
      </c>
      <c r="G28" s="20">
        <f>G30+G31+G32</f>
        <v>9200</v>
      </c>
      <c r="H28" s="20">
        <f>H29+H30+H31+H32</f>
        <v>0</v>
      </c>
      <c r="I28" s="20">
        <v>0</v>
      </c>
      <c r="J28" s="20"/>
      <c r="K28" s="20"/>
      <c r="L28" s="20"/>
      <c r="M28" s="20"/>
      <c r="N28" s="20"/>
      <c r="O28" s="20"/>
    </row>
    <row r="29" spans="1:15" x14ac:dyDescent="0.25">
      <c r="A29" s="29" t="s">
        <v>54</v>
      </c>
      <c r="B29" s="26"/>
      <c r="C29" s="26"/>
      <c r="D29" s="26"/>
      <c r="E29" s="31"/>
      <c r="F29" s="20">
        <f t="shared" ref="F29:F32" si="6">G29+H29</f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4" x14ac:dyDescent="0.25">
      <c r="A30" s="29" t="s">
        <v>59</v>
      </c>
      <c r="B30" s="26" t="s">
        <v>13</v>
      </c>
      <c r="C30" s="26">
        <v>290</v>
      </c>
      <c r="D30" s="26">
        <v>851</v>
      </c>
      <c r="E30" s="20">
        <f t="shared" si="4"/>
        <v>4000</v>
      </c>
      <c r="F30" s="20">
        <f t="shared" si="6"/>
        <v>4000</v>
      </c>
      <c r="G30" s="20">
        <v>4000</v>
      </c>
      <c r="H30" s="20"/>
      <c r="I30" s="20">
        <v>0</v>
      </c>
      <c r="J30" s="20"/>
      <c r="K30" s="20"/>
      <c r="L30" s="20"/>
      <c r="M30" s="20"/>
      <c r="N30" s="20"/>
      <c r="O30" s="20"/>
    </row>
    <row r="31" spans="1:15" x14ac:dyDescent="0.25">
      <c r="A31" s="29" t="s">
        <v>60</v>
      </c>
      <c r="B31" s="26" t="s">
        <v>13</v>
      </c>
      <c r="C31" s="26">
        <v>290</v>
      </c>
      <c r="D31" s="26">
        <v>852</v>
      </c>
      <c r="E31" s="20">
        <f t="shared" si="4"/>
        <v>5200</v>
      </c>
      <c r="F31" s="20">
        <f t="shared" si="6"/>
        <v>5200</v>
      </c>
      <c r="G31" s="20">
        <v>5200</v>
      </c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29" t="s">
        <v>61</v>
      </c>
      <c r="B32" s="26" t="s">
        <v>13</v>
      </c>
      <c r="C32" s="26">
        <v>290</v>
      </c>
      <c r="D32" s="26">
        <v>853</v>
      </c>
      <c r="E32" s="20">
        <f t="shared" si="4"/>
        <v>0</v>
      </c>
      <c r="F32" s="20">
        <f t="shared" si="6"/>
        <v>0</v>
      </c>
      <c r="G32" s="20"/>
      <c r="H32" s="20"/>
      <c r="I32" s="20">
        <v>0</v>
      </c>
      <c r="J32" s="20"/>
      <c r="K32" s="20"/>
      <c r="L32" s="20"/>
      <c r="M32" s="20"/>
      <c r="N32" s="20"/>
      <c r="O32" s="20"/>
    </row>
    <row r="33" spans="1:15" s="28" customFormat="1" ht="21" customHeight="1" x14ac:dyDescent="0.25">
      <c r="A33" s="27" t="s">
        <v>26</v>
      </c>
      <c r="B33" s="25">
        <v>240</v>
      </c>
      <c r="C33" s="33">
        <v>0</v>
      </c>
      <c r="D33" s="33">
        <v>0</v>
      </c>
      <c r="E33" s="20">
        <f t="shared" si="4"/>
        <v>0</v>
      </c>
      <c r="F33" s="21">
        <v>0</v>
      </c>
      <c r="G33" s="20"/>
      <c r="H33" s="20"/>
      <c r="I33" s="21">
        <v>0</v>
      </c>
      <c r="J33" s="20"/>
      <c r="K33" s="20"/>
      <c r="L33" s="21">
        <v>0</v>
      </c>
      <c r="M33" s="21">
        <v>0</v>
      </c>
      <c r="N33" s="21">
        <v>0</v>
      </c>
      <c r="O33" s="21">
        <v>0</v>
      </c>
    </row>
    <row r="34" spans="1:15" s="28" customFormat="1" ht="24" x14ac:dyDescent="0.25">
      <c r="A34" s="27" t="s">
        <v>27</v>
      </c>
      <c r="B34" s="27">
        <v>250</v>
      </c>
      <c r="C34" s="26">
        <v>0</v>
      </c>
      <c r="D34" s="26">
        <v>0</v>
      </c>
      <c r="E34" s="20">
        <f t="shared" si="4"/>
        <v>0</v>
      </c>
      <c r="F34" s="20">
        <v>0</v>
      </c>
      <c r="G34" s="20"/>
      <c r="H34" s="20"/>
      <c r="I34" s="20">
        <v>0</v>
      </c>
      <c r="J34" s="20"/>
      <c r="K34" s="20"/>
      <c r="L34" s="20">
        <v>0</v>
      </c>
      <c r="M34" s="20">
        <v>0</v>
      </c>
      <c r="N34" s="20">
        <v>0</v>
      </c>
      <c r="O34" s="20">
        <v>0</v>
      </c>
    </row>
    <row r="35" spans="1:15" x14ac:dyDescent="0.25">
      <c r="A35" s="29" t="s">
        <v>54</v>
      </c>
      <c r="B35" s="26" t="s">
        <v>13</v>
      </c>
      <c r="C35" s="26" t="s">
        <v>13</v>
      </c>
      <c r="D35" s="26" t="s">
        <v>13</v>
      </c>
      <c r="E35" s="31" t="s">
        <v>13</v>
      </c>
      <c r="F35" s="31" t="s">
        <v>13</v>
      </c>
      <c r="G35" s="31" t="s">
        <v>13</v>
      </c>
      <c r="H35" s="31" t="s">
        <v>13</v>
      </c>
      <c r="I35" s="31" t="s">
        <v>13</v>
      </c>
      <c r="J35" s="31" t="s">
        <v>13</v>
      </c>
      <c r="K35" s="31" t="s">
        <v>13</v>
      </c>
      <c r="L35" s="31" t="s">
        <v>13</v>
      </c>
      <c r="M35" s="31" t="s">
        <v>13</v>
      </c>
      <c r="N35" s="31" t="s">
        <v>13</v>
      </c>
      <c r="O35" s="31" t="s">
        <v>13</v>
      </c>
    </row>
    <row r="36" spans="1:15" s="28" customFormat="1" x14ac:dyDescent="0.25">
      <c r="A36" s="27" t="s">
        <v>62</v>
      </c>
      <c r="B36" s="26"/>
      <c r="C36" s="26">
        <v>290</v>
      </c>
      <c r="D36" s="26">
        <v>831</v>
      </c>
      <c r="E36" s="20">
        <f t="shared" si="4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28" customFormat="1" ht="24" customHeight="1" x14ac:dyDescent="0.25">
      <c r="A37" s="27" t="s">
        <v>28</v>
      </c>
      <c r="B37" s="26">
        <v>260</v>
      </c>
      <c r="C37" s="26">
        <v>220</v>
      </c>
      <c r="D37" s="26">
        <v>240</v>
      </c>
      <c r="E37" s="20">
        <f t="shared" si="4"/>
        <v>2145137.2400000002</v>
      </c>
      <c r="F37" s="20">
        <f t="shared" ref="F37:H37" si="7">F38</f>
        <v>1612200</v>
      </c>
      <c r="G37" s="20">
        <f t="shared" si="7"/>
        <v>1478100</v>
      </c>
      <c r="H37" s="20">
        <f t="shared" si="7"/>
        <v>134100</v>
      </c>
      <c r="I37" s="20">
        <f>I38</f>
        <v>322900</v>
      </c>
      <c r="J37" s="20">
        <f t="shared" ref="J37:O37" si="8">J38</f>
        <v>42600</v>
      </c>
      <c r="K37" s="20">
        <f t="shared" si="8"/>
        <v>280300</v>
      </c>
      <c r="L37" s="20">
        <f t="shared" si="8"/>
        <v>0</v>
      </c>
      <c r="M37" s="20">
        <f t="shared" si="8"/>
        <v>0</v>
      </c>
      <c r="N37" s="20">
        <f t="shared" si="8"/>
        <v>210037.24</v>
      </c>
      <c r="O37" s="20">
        <f t="shared" si="8"/>
        <v>0</v>
      </c>
    </row>
    <row r="38" spans="1:15" s="28" customFormat="1" ht="31.5" customHeight="1" x14ac:dyDescent="0.25">
      <c r="A38" s="27" t="s">
        <v>63</v>
      </c>
      <c r="B38" s="26" t="s">
        <v>13</v>
      </c>
      <c r="C38" s="26" t="s">
        <v>13</v>
      </c>
      <c r="D38" s="26">
        <v>244</v>
      </c>
      <c r="E38" s="20">
        <f t="shared" si="4"/>
        <v>2145137.2400000002</v>
      </c>
      <c r="F38" s="20">
        <f>G38+H38</f>
        <v>1612200</v>
      </c>
      <c r="G38" s="20">
        <f>G40+G41+G42+G43+G44+G45+G46+G47</f>
        <v>1478100</v>
      </c>
      <c r="H38" s="20">
        <f>H40+H41+H42+H43+H44+H45+H46+H47</f>
        <v>134100</v>
      </c>
      <c r="I38" s="20">
        <f>I40+I41+I42+I43+I44+I45+I46+I47</f>
        <v>322900</v>
      </c>
      <c r="J38" s="20">
        <f t="shared" ref="J38:O38" si="9">J40+J41+J42+J43+J44+J45+J46+J47</f>
        <v>42600</v>
      </c>
      <c r="K38" s="20">
        <f t="shared" si="9"/>
        <v>280300</v>
      </c>
      <c r="L38" s="20">
        <f t="shared" si="9"/>
        <v>0</v>
      </c>
      <c r="M38" s="20">
        <f t="shared" si="9"/>
        <v>0</v>
      </c>
      <c r="N38" s="20">
        <f t="shared" si="9"/>
        <v>210037.24</v>
      </c>
      <c r="O38" s="20">
        <f t="shared" si="9"/>
        <v>0</v>
      </c>
    </row>
    <row r="39" spans="1:15" x14ac:dyDescent="0.25">
      <c r="A39" s="29" t="s">
        <v>23</v>
      </c>
      <c r="B39" s="26" t="s">
        <v>13</v>
      </c>
      <c r="C39" s="26" t="s">
        <v>13</v>
      </c>
      <c r="D39" s="26" t="s">
        <v>13</v>
      </c>
      <c r="E39" s="31" t="s">
        <v>13</v>
      </c>
      <c r="F39" s="31" t="s">
        <v>13</v>
      </c>
      <c r="G39" s="31" t="s">
        <v>13</v>
      </c>
      <c r="H39" s="31" t="s">
        <v>13</v>
      </c>
      <c r="I39" s="31" t="s">
        <v>13</v>
      </c>
      <c r="J39" s="31" t="s">
        <v>13</v>
      </c>
      <c r="K39" s="31" t="s">
        <v>13</v>
      </c>
      <c r="L39" s="31" t="s">
        <v>13</v>
      </c>
      <c r="M39" s="31" t="s">
        <v>13</v>
      </c>
      <c r="N39" s="31" t="s">
        <v>13</v>
      </c>
      <c r="O39" s="31" t="s">
        <v>13</v>
      </c>
    </row>
    <row r="40" spans="1:15" x14ac:dyDescent="0.25">
      <c r="A40" s="29" t="s">
        <v>64</v>
      </c>
      <c r="B40" s="26" t="s">
        <v>13</v>
      </c>
      <c r="C40" s="26">
        <v>221</v>
      </c>
      <c r="D40" s="26">
        <v>244</v>
      </c>
      <c r="E40" s="20">
        <f t="shared" si="4"/>
        <v>35700</v>
      </c>
      <c r="F40" s="20">
        <f t="shared" ref="F40:F47" si="10">G40+H40</f>
        <v>35700</v>
      </c>
      <c r="G40" s="20">
        <v>8900</v>
      </c>
      <c r="H40" s="20">
        <v>26800</v>
      </c>
      <c r="I40" s="20">
        <f>J40+K40</f>
        <v>0</v>
      </c>
      <c r="J40" s="20"/>
      <c r="K40" s="20"/>
      <c r="L40" s="20"/>
      <c r="M40" s="20"/>
      <c r="N40" s="20"/>
      <c r="O40" s="20"/>
    </row>
    <row r="41" spans="1:15" x14ac:dyDescent="0.25">
      <c r="A41" s="29" t="s">
        <v>70</v>
      </c>
      <c r="B41" s="26" t="s">
        <v>13</v>
      </c>
      <c r="C41" s="26">
        <v>223</v>
      </c>
      <c r="D41" s="26">
        <v>244</v>
      </c>
      <c r="E41" s="20">
        <f t="shared" si="4"/>
        <v>1345800</v>
      </c>
      <c r="F41" s="20">
        <f t="shared" si="10"/>
        <v>1345800</v>
      </c>
      <c r="G41" s="20">
        <v>1345800</v>
      </c>
      <c r="H41" s="20"/>
      <c r="I41" s="20">
        <f t="shared" ref="I41:I51" si="11">J41+K41</f>
        <v>0</v>
      </c>
      <c r="J41" s="20"/>
      <c r="K41" s="20"/>
      <c r="L41" s="20"/>
      <c r="M41" s="20"/>
      <c r="N41" s="20"/>
      <c r="O41" s="20"/>
    </row>
    <row r="42" spans="1:15" ht="24.75" customHeight="1" x14ac:dyDescent="0.25">
      <c r="A42" s="29" t="s">
        <v>65</v>
      </c>
      <c r="B42" s="26" t="s">
        <v>13</v>
      </c>
      <c r="C42" s="26">
        <v>224</v>
      </c>
      <c r="D42" s="26">
        <v>244</v>
      </c>
      <c r="E42" s="20">
        <f t="shared" si="4"/>
        <v>0</v>
      </c>
      <c r="F42" s="20">
        <f t="shared" si="10"/>
        <v>0</v>
      </c>
      <c r="G42" s="20"/>
      <c r="H42" s="20"/>
      <c r="I42" s="20">
        <f t="shared" si="11"/>
        <v>0</v>
      </c>
      <c r="J42" s="20"/>
      <c r="K42" s="20"/>
      <c r="L42" s="20"/>
      <c r="M42" s="20"/>
      <c r="N42" s="20"/>
      <c r="O42" s="20"/>
    </row>
    <row r="43" spans="1:15" ht="25.5" customHeight="1" x14ac:dyDescent="0.25">
      <c r="A43" s="29" t="s">
        <v>66</v>
      </c>
      <c r="B43" s="26" t="s">
        <v>13</v>
      </c>
      <c r="C43" s="26">
        <v>225</v>
      </c>
      <c r="D43" s="26">
        <v>244</v>
      </c>
      <c r="E43" s="20">
        <f t="shared" si="4"/>
        <v>54400</v>
      </c>
      <c r="F43" s="20">
        <f t="shared" si="10"/>
        <v>54400</v>
      </c>
      <c r="G43" s="20">
        <v>54400</v>
      </c>
      <c r="H43" s="20"/>
      <c r="I43" s="20">
        <f t="shared" si="11"/>
        <v>0</v>
      </c>
      <c r="J43" s="20"/>
      <c r="K43" s="20"/>
      <c r="L43" s="20"/>
      <c r="M43" s="20"/>
      <c r="N43" s="20"/>
      <c r="O43" s="20"/>
    </row>
    <row r="44" spans="1:15" x14ac:dyDescent="0.25">
      <c r="A44" s="29" t="s">
        <v>67</v>
      </c>
      <c r="B44" s="26" t="s">
        <v>13</v>
      </c>
      <c r="C44" s="26">
        <v>226</v>
      </c>
      <c r="D44" s="26">
        <v>244</v>
      </c>
      <c r="E44" s="20">
        <f t="shared" si="4"/>
        <v>117000</v>
      </c>
      <c r="F44" s="20">
        <f t="shared" si="10"/>
        <v>90300</v>
      </c>
      <c r="G44" s="20">
        <v>66800</v>
      </c>
      <c r="H44" s="20">
        <v>23500</v>
      </c>
      <c r="I44" s="20">
        <f t="shared" si="11"/>
        <v>26700</v>
      </c>
      <c r="J44" s="20">
        <v>26700</v>
      </c>
      <c r="K44" s="20"/>
      <c r="L44" s="20"/>
      <c r="M44" s="20"/>
      <c r="N44" s="20"/>
      <c r="O44" s="20"/>
    </row>
    <row r="45" spans="1:15" x14ac:dyDescent="0.25">
      <c r="A45" s="29" t="s">
        <v>68</v>
      </c>
      <c r="B45" s="26" t="s">
        <v>13</v>
      </c>
      <c r="C45" s="26">
        <v>290</v>
      </c>
      <c r="D45" s="26">
        <v>244</v>
      </c>
      <c r="E45" s="20">
        <f t="shared" si="4"/>
        <v>0</v>
      </c>
      <c r="F45" s="20">
        <f t="shared" si="10"/>
        <v>0</v>
      </c>
      <c r="G45" s="20"/>
      <c r="H45" s="20"/>
      <c r="I45" s="20">
        <f t="shared" si="11"/>
        <v>0</v>
      </c>
      <c r="J45" s="20"/>
      <c r="K45" s="20"/>
      <c r="L45" s="20"/>
      <c r="M45" s="20"/>
      <c r="N45" s="20"/>
      <c r="O45" s="20"/>
    </row>
    <row r="46" spans="1:15" x14ac:dyDescent="0.25">
      <c r="A46" s="29" t="s">
        <v>69</v>
      </c>
      <c r="B46" s="26" t="s">
        <v>13</v>
      </c>
      <c r="C46" s="26">
        <v>310</v>
      </c>
      <c r="D46" s="26">
        <v>244</v>
      </c>
      <c r="E46" s="20">
        <f t="shared" si="4"/>
        <v>75100</v>
      </c>
      <c r="F46" s="20">
        <f t="shared" si="10"/>
        <v>75100</v>
      </c>
      <c r="G46" s="20"/>
      <c r="H46" s="20">
        <v>75100</v>
      </c>
      <c r="I46" s="20">
        <f t="shared" si="11"/>
        <v>0</v>
      </c>
      <c r="J46" s="20"/>
      <c r="K46" s="20"/>
      <c r="L46" s="20"/>
      <c r="M46" s="20"/>
      <c r="N46" s="20"/>
      <c r="O46" s="20"/>
    </row>
    <row r="47" spans="1:15" ht="30" customHeight="1" x14ac:dyDescent="0.25">
      <c r="A47" s="29" t="s">
        <v>90</v>
      </c>
      <c r="B47" s="26" t="s">
        <v>13</v>
      </c>
      <c r="C47" s="26">
        <v>340</v>
      </c>
      <c r="D47" s="26">
        <v>244</v>
      </c>
      <c r="E47" s="20">
        <f>F47+I47+L47+M47+N47</f>
        <v>517137.24</v>
      </c>
      <c r="F47" s="20">
        <f t="shared" si="10"/>
        <v>10900</v>
      </c>
      <c r="G47" s="20">
        <v>2200</v>
      </c>
      <c r="H47" s="20">
        <v>8700</v>
      </c>
      <c r="I47" s="20">
        <f t="shared" si="11"/>
        <v>296200</v>
      </c>
      <c r="J47" s="20">
        <v>15900</v>
      </c>
      <c r="K47" s="20">
        <v>280300</v>
      </c>
      <c r="L47" s="20"/>
      <c r="M47" s="20"/>
      <c r="N47" s="20">
        <v>210037.24</v>
      </c>
      <c r="O47" s="20"/>
    </row>
    <row r="48" spans="1:15" ht="40.5" customHeight="1" x14ac:dyDescent="0.25">
      <c r="A48" s="34" t="s">
        <v>91</v>
      </c>
      <c r="B48" s="33" t="s">
        <v>92</v>
      </c>
      <c r="C48" s="33">
        <v>341</v>
      </c>
      <c r="D48" s="33">
        <v>244</v>
      </c>
      <c r="E48" s="20">
        <f t="shared" ref="E48:E49" si="12">F48+L48+M48+N48+I48</f>
        <v>200</v>
      </c>
      <c r="F48" s="20">
        <f>G48+H48</f>
        <v>200</v>
      </c>
      <c r="G48" s="20">
        <v>200</v>
      </c>
      <c r="H48" s="20"/>
      <c r="I48" s="20">
        <f t="shared" si="11"/>
        <v>0</v>
      </c>
      <c r="J48" s="20"/>
      <c r="K48" s="20"/>
      <c r="L48" s="21"/>
      <c r="M48" s="21"/>
      <c r="N48" s="21"/>
      <c r="O48" s="21"/>
    </row>
    <row r="49" spans="1:15" ht="30" customHeight="1" x14ac:dyDescent="0.25">
      <c r="A49" s="34" t="s">
        <v>93</v>
      </c>
      <c r="B49" s="33" t="s">
        <v>92</v>
      </c>
      <c r="C49" s="33">
        <v>342</v>
      </c>
      <c r="D49" s="33">
        <v>244</v>
      </c>
      <c r="E49" s="20">
        <f t="shared" si="12"/>
        <v>472033.516</v>
      </c>
      <c r="F49" s="20">
        <f t="shared" ref="F49:F51" si="13">G49+H49</f>
        <v>0</v>
      </c>
      <c r="G49" s="20"/>
      <c r="H49" s="20"/>
      <c r="I49" s="20">
        <f t="shared" si="11"/>
        <v>283000</v>
      </c>
      <c r="J49" s="20">
        <v>2700</v>
      </c>
      <c r="K49" s="20">
        <v>280300</v>
      </c>
      <c r="L49" s="21"/>
      <c r="M49" s="21"/>
      <c r="N49" s="21">
        <f>N47*0.9</f>
        <v>189033.516</v>
      </c>
      <c r="O49" s="21"/>
    </row>
    <row r="50" spans="1:15" ht="30" customHeight="1" x14ac:dyDescent="0.25">
      <c r="A50" s="34" t="s">
        <v>94</v>
      </c>
      <c r="B50" s="33" t="s">
        <v>92</v>
      </c>
      <c r="C50" s="33">
        <v>343</v>
      </c>
      <c r="D50" s="33">
        <v>244</v>
      </c>
      <c r="E50" s="20">
        <f>F50+L50+M50+N50+I50</f>
        <v>0</v>
      </c>
      <c r="F50" s="20">
        <f t="shared" si="13"/>
        <v>0</v>
      </c>
      <c r="G50" s="20"/>
      <c r="H50" s="20"/>
      <c r="I50" s="20">
        <f t="shared" si="11"/>
        <v>0</v>
      </c>
      <c r="J50" s="20"/>
      <c r="K50" s="20"/>
      <c r="L50" s="21"/>
      <c r="M50" s="21"/>
      <c r="N50" s="21"/>
      <c r="O50" s="21"/>
    </row>
    <row r="51" spans="1:15" ht="30" customHeight="1" x14ac:dyDescent="0.25">
      <c r="A51" s="34" t="s">
        <v>95</v>
      </c>
      <c r="B51" s="33" t="s">
        <v>92</v>
      </c>
      <c r="C51" s="33">
        <v>346</v>
      </c>
      <c r="D51" s="33">
        <v>244</v>
      </c>
      <c r="E51" s="20">
        <f>F51+L51+M51+N51+I51</f>
        <v>44903.724000000002</v>
      </c>
      <c r="F51" s="20">
        <f t="shared" si="13"/>
        <v>10700</v>
      </c>
      <c r="G51" s="21">
        <v>2000</v>
      </c>
      <c r="H51" s="21">
        <v>8700</v>
      </c>
      <c r="I51" s="20">
        <f t="shared" si="11"/>
        <v>13200</v>
      </c>
      <c r="J51" s="21">
        <v>13200</v>
      </c>
      <c r="K51" s="21"/>
      <c r="L51" s="21"/>
      <c r="M51" s="21"/>
      <c r="N51" s="21">
        <f>N47*0.1</f>
        <v>21003.724000000002</v>
      </c>
      <c r="O51" s="21"/>
    </row>
    <row r="52" spans="1:15" s="28" customFormat="1" ht="24" customHeight="1" x14ac:dyDescent="0.25">
      <c r="A52" s="25" t="s">
        <v>29</v>
      </c>
      <c r="B52" s="33">
        <v>300</v>
      </c>
      <c r="C52" s="33" t="s">
        <v>13</v>
      </c>
      <c r="D52" s="33" t="s">
        <v>13</v>
      </c>
      <c r="E52" s="21">
        <f t="shared" si="4"/>
        <v>0</v>
      </c>
      <c r="F52" s="21">
        <v>0</v>
      </c>
      <c r="G52" s="21"/>
      <c r="H52" s="21"/>
      <c r="I52" s="21">
        <v>0</v>
      </c>
      <c r="J52" s="21"/>
      <c r="K52" s="21"/>
      <c r="L52" s="21">
        <v>0</v>
      </c>
      <c r="M52" s="21">
        <v>0</v>
      </c>
      <c r="N52" s="21">
        <v>0</v>
      </c>
      <c r="O52" s="21">
        <v>0</v>
      </c>
    </row>
    <row r="53" spans="1:15" s="35" customFormat="1" x14ac:dyDescent="0.25">
      <c r="A53" s="29" t="s">
        <v>23</v>
      </c>
      <c r="B53" s="26" t="s">
        <v>13</v>
      </c>
      <c r="C53" s="26">
        <v>0</v>
      </c>
      <c r="D53" s="26">
        <v>0</v>
      </c>
      <c r="E53" s="21">
        <f t="shared" si="4"/>
        <v>0</v>
      </c>
      <c r="F53" s="20">
        <v>0</v>
      </c>
      <c r="G53" s="20"/>
      <c r="H53" s="20"/>
      <c r="I53" s="20">
        <v>0</v>
      </c>
      <c r="J53" s="20"/>
      <c r="K53" s="20"/>
      <c r="L53" s="20">
        <v>0</v>
      </c>
      <c r="M53" s="20">
        <v>0</v>
      </c>
      <c r="N53" s="20">
        <v>0</v>
      </c>
      <c r="O53" s="20">
        <v>0</v>
      </c>
    </row>
    <row r="54" spans="1:15" x14ac:dyDescent="0.25">
      <c r="A54" s="36" t="s">
        <v>30</v>
      </c>
      <c r="B54" s="37">
        <v>310</v>
      </c>
      <c r="C54" s="26">
        <v>0</v>
      </c>
      <c r="D54" s="26">
        <v>0</v>
      </c>
      <c r="E54" s="21">
        <f t="shared" si="4"/>
        <v>0</v>
      </c>
      <c r="F54" s="38"/>
      <c r="G54" s="38"/>
      <c r="H54" s="38"/>
      <c r="I54" s="20"/>
      <c r="J54" s="38"/>
      <c r="K54" s="38"/>
      <c r="L54" s="20"/>
      <c r="M54" s="20"/>
      <c r="N54" s="20"/>
      <c r="O54" s="20"/>
    </row>
    <row r="55" spans="1:15" x14ac:dyDescent="0.25">
      <c r="A55" s="29" t="s">
        <v>31</v>
      </c>
      <c r="B55" s="32">
        <v>320</v>
      </c>
      <c r="C55" s="26">
        <v>0</v>
      </c>
      <c r="D55" s="26">
        <v>0</v>
      </c>
      <c r="E55" s="21">
        <f t="shared" si="4"/>
        <v>0</v>
      </c>
      <c r="F55" s="20">
        <v>0</v>
      </c>
      <c r="G55" s="20"/>
      <c r="H55" s="20"/>
      <c r="I55" s="20">
        <v>0</v>
      </c>
      <c r="J55" s="20"/>
      <c r="K55" s="20"/>
      <c r="L55" s="20">
        <v>0</v>
      </c>
      <c r="M55" s="20">
        <v>0</v>
      </c>
      <c r="N55" s="20">
        <v>0</v>
      </c>
      <c r="O55" s="20">
        <v>0</v>
      </c>
    </row>
    <row r="56" spans="1:15" x14ac:dyDescent="0.25">
      <c r="A56" s="29" t="s">
        <v>32</v>
      </c>
      <c r="B56" s="32">
        <v>400</v>
      </c>
      <c r="C56" s="26">
        <v>0</v>
      </c>
      <c r="D56" s="26">
        <v>0</v>
      </c>
      <c r="E56" s="21">
        <f t="shared" si="4"/>
        <v>0</v>
      </c>
      <c r="F56" s="20">
        <v>0</v>
      </c>
      <c r="G56" s="20"/>
      <c r="H56" s="20"/>
      <c r="I56" s="20">
        <v>0</v>
      </c>
      <c r="J56" s="20"/>
      <c r="K56" s="20"/>
      <c r="L56" s="20">
        <v>0</v>
      </c>
      <c r="M56" s="20">
        <v>0</v>
      </c>
      <c r="N56" s="20">
        <v>0</v>
      </c>
      <c r="O56" s="20">
        <v>0</v>
      </c>
    </row>
    <row r="57" spans="1:15" x14ac:dyDescent="0.25">
      <c r="A57" s="29" t="s">
        <v>23</v>
      </c>
      <c r="B57" s="26" t="s">
        <v>13</v>
      </c>
      <c r="C57" s="33" t="s">
        <v>13</v>
      </c>
      <c r="D57" s="33" t="s">
        <v>13</v>
      </c>
      <c r="E57" s="31" t="s">
        <v>13</v>
      </c>
      <c r="F57" s="31" t="s">
        <v>13</v>
      </c>
      <c r="G57" s="31" t="s">
        <v>13</v>
      </c>
      <c r="H57" s="31" t="s">
        <v>13</v>
      </c>
      <c r="I57" s="31" t="s">
        <v>13</v>
      </c>
      <c r="J57" s="31" t="s">
        <v>13</v>
      </c>
      <c r="K57" s="31" t="s">
        <v>13</v>
      </c>
      <c r="L57" s="31" t="s">
        <v>13</v>
      </c>
      <c r="M57" s="31" t="s">
        <v>13</v>
      </c>
      <c r="N57" s="31" t="s">
        <v>13</v>
      </c>
      <c r="O57" s="31" t="s">
        <v>13</v>
      </c>
    </row>
    <row r="58" spans="1:15" x14ac:dyDescent="0.25">
      <c r="A58" s="29" t="s">
        <v>33</v>
      </c>
      <c r="B58" s="37">
        <v>410</v>
      </c>
      <c r="C58" s="26">
        <v>0</v>
      </c>
      <c r="D58" s="26">
        <v>0</v>
      </c>
      <c r="E58" s="38"/>
      <c r="F58" s="38"/>
      <c r="G58" s="20"/>
      <c r="H58" s="20"/>
      <c r="I58" s="38"/>
      <c r="J58" s="20"/>
      <c r="K58" s="20"/>
      <c r="L58" s="20"/>
      <c r="M58" s="20"/>
      <c r="N58" s="20"/>
      <c r="O58" s="20"/>
    </row>
    <row r="59" spans="1:15" x14ac:dyDescent="0.25">
      <c r="A59" s="29" t="s">
        <v>34</v>
      </c>
      <c r="B59" s="32">
        <v>420</v>
      </c>
      <c r="C59" s="26">
        <v>0</v>
      </c>
      <c r="D59" s="26">
        <v>0</v>
      </c>
      <c r="E59" s="20">
        <v>0</v>
      </c>
      <c r="F59" s="20">
        <v>0</v>
      </c>
      <c r="G59" s="20"/>
      <c r="H59" s="20"/>
      <c r="I59" s="20">
        <v>0</v>
      </c>
      <c r="J59" s="20"/>
      <c r="K59" s="20"/>
      <c r="L59" s="20">
        <v>0</v>
      </c>
      <c r="M59" s="20">
        <v>0</v>
      </c>
      <c r="N59" s="20">
        <v>0</v>
      </c>
      <c r="O59" s="20">
        <v>0</v>
      </c>
    </row>
    <row r="60" spans="1:15" x14ac:dyDescent="0.25">
      <c r="A60" s="29" t="s">
        <v>35</v>
      </c>
      <c r="B60" s="32">
        <v>500</v>
      </c>
      <c r="C60" s="32" t="s">
        <v>13</v>
      </c>
      <c r="D60" s="32" t="s">
        <v>13</v>
      </c>
      <c r="E60" s="20">
        <v>0</v>
      </c>
      <c r="F60" s="20">
        <v>0</v>
      </c>
      <c r="G60" s="20"/>
      <c r="H60" s="20"/>
      <c r="I60" s="20">
        <v>0</v>
      </c>
      <c r="J60" s="20"/>
      <c r="K60" s="20"/>
      <c r="L60" s="20">
        <v>0</v>
      </c>
      <c r="M60" s="20">
        <v>0</v>
      </c>
      <c r="N60" s="20">
        <v>0</v>
      </c>
      <c r="O60" s="20">
        <v>0</v>
      </c>
    </row>
    <row r="61" spans="1:15" x14ac:dyDescent="0.25">
      <c r="A61" s="29" t="s">
        <v>36</v>
      </c>
      <c r="B61" s="32">
        <v>600</v>
      </c>
      <c r="C61" s="32" t="s">
        <v>13</v>
      </c>
      <c r="D61" s="32" t="s">
        <v>13</v>
      </c>
      <c r="E61" s="20">
        <f>E9-E18</f>
        <v>0</v>
      </c>
      <c r="F61" s="20">
        <f t="shared" ref="F61:N61" si="14">F9-F18</f>
        <v>0</v>
      </c>
      <c r="G61" s="20">
        <f t="shared" si="14"/>
        <v>0</v>
      </c>
      <c r="H61" s="20">
        <f t="shared" si="14"/>
        <v>0</v>
      </c>
      <c r="I61" s="20">
        <f t="shared" si="14"/>
        <v>0</v>
      </c>
      <c r="J61" s="20">
        <f t="shared" si="14"/>
        <v>0</v>
      </c>
      <c r="K61" s="20">
        <f t="shared" si="14"/>
        <v>0</v>
      </c>
      <c r="L61" s="20">
        <f t="shared" si="14"/>
        <v>0</v>
      </c>
      <c r="M61" s="20"/>
      <c r="N61" s="20">
        <f t="shared" si="14"/>
        <v>0</v>
      </c>
      <c r="O61" s="20"/>
    </row>
    <row r="62" spans="1:15" hidden="1" x14ac:dyDescent="0.25">
      <c r="E62" s="39">
        <f t="shared" ref="E62:L62" si="15">E9-E18</f>
        <v>0</v>
      </c>
      <c r="F62" s="39">
        <f t="shared" si="15"/>
        <v>0</v>
      </c>
      <c r="G62" s="39">
        <f t="shared" si="15"/>
        <v>0</v>
      </c>
      <c r="H62" s="39">
        <f t="shared" si="15"/>
        <v>0</v>
      </c>
      <c r="I62" s="39">
        <f t="shared" si="15"/>
        <v>0</v>
      </c>
      <c r="J62" s="39">
        <f t="shared" si="15"/>
        <v>0</v>
      </c>
      <c r="K62" s="39">
        <f t="shared" si="15"/>
        <v>0</v>
      </c>
      <c r="L62" s="39">
        <f t="shared" si="15"/>
        <v>0</v>
      </c>
      <c r="M62" s="39"/>
      <c r="N62" s="39">
        <f>N9-N18</f>
        <v>0</v>
      </c>
    </row>
    <row r="65" spans="1:5" ht="15.75" x14ac:dyDescent="0.25">
      <c r="A65" s="40" t="s">
        <v>79</v>
      </c>
      <c r="B65" s="40"/>
      <c r="D65" s="40"/>
      <c r="E65" s="40" t="s">
        <v>86</v>
      </c>
    </row>
    <row r="66" spans="1:5" ht="15.75" x14ac:dyDescent="0.25">
      <c r="A66" s="40"/>
      <c r="B66" s="40"/>
      <c r="C66" s="40"/>
      <c r="D66" s="40"/>
    </row>
    <row r="67" spans="1:5" ht="15.75" x14ac:dyDescent="0.25">
      <c r="A67" s="40" t="s">
        <v>80</v>
      </c>
      <c r="B67" s="40"/>
      <c r="D67" s="40"/>
      <c r="E67" s="40" t="s">
        <v>81</v>
      </c>
    </row>
    <row r="68" spans="1:5" ht="15.75" x14ac:dyDescent="0.25">
      <c r="A68" s="40"/>
      <c r="B68" s="40"/>
      <c r="C68" s="40"/>
      <c r="D68" s="40"/>
    </row>
  </sheetData>
  <mergeCells count="40">
    <mergeCell ref="L20:L21"/>
    <mergeCell ref="M20:M21"/>
    <mergeCell ref="N20:N21"/>
    <mergeCell ref="K20:K21"/>
    <mergeCell ref="A5:A8"/>
    <mergeCell ref="B5:B8"/>
    <mergeCell ref="E5:O5"/>
    <mergeCell ref="E6:E8"/>
    <mergeCell ref="F6:O6"/>
    <mergeCell ref="F7:F8"/>
    <mergeCell ref="I7:I8"/>
    <mergeCell ref="L7:L8"/>
    <mergeCell ref="M7:M8"/>
    <mergeCell ref="N7:O7"/>
    <mergeCell ref="D20:D21"/>
    <mergeCell ref="H20:H21"/>
    <mergeCell ref="J20:J21"/>
    <mergeCell ref="B10:B11"/>
    <mergeCell ref="C10:C11"/>
    <mergeCell ref="E10:E11"/>
    <mergeCell ref="F10:F11"/>
    <mergeCell ref="I10:I11"/>
    <mergeCell ref="F20:F21"/>
    <mergeCell ref="I20:I21"/>
    <mergeCell ref="L1:O2"/>
    <mergeCell ref="G7:H7"/>
    <mergeCell ref="J7:K7"/>
    <mergeCell ref="G20:G21"/>
    <mergeCell ref="A3:O3"/>
    <mergeCell ref="C5:D7"/>
    <mergeCell ref="D10:D11"/>
    <mergeCell ref="A4:O4"/>
    <mergeCell ref="L10:L11"/>
    <mergeCell ref="M10:M11"/>
    <mergeCell ref="N10:N11"/>
    <mergeCell ref="O10:O11"/>
    <mergeCell ref="B20:B21"/>
    <mergeCell ref="C20:C21"/>
    <mergeCell ref="E20:E21"/>
    <mergeCell ref="O20:O2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6.42578125" customWidth="1"/>
    <col min="4" max="4" width="16.5703125" customWidth="1"/>
    <col min="5" max="5" width="16.42578125" customWidth="1"/>
    <col min="6" max="6" width="14" customWidth="1"/>
    <col min="7" max="7" width="15.5703125" customWidth="1"/>
    <col min="8" max="8" width="9.28515625" bestFit="1" customWidth="1"/>
    <col min="9" max="9" width="12.5703125" customWidth="1"/>
    <col min="10" max="10" width="17.85546875" customWidth="1"/>
    <col min="11" max="12" width="9.28515625" bestFit="1" customWidth="1"/>
  </cols>
  <sheetData>
    <row r="2" spans="1:12" x14ac:dyDescent="0.2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59" t="s">
        <v>87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60" t="s">
        <v>0</v>
      </c>
      <c r="B4" s="60" t="s">
        <v>1</v>
      </c>
      <c r="C4" s="60" t="s">
        <v>37</v>
      </c>
      <c r="D4" s="60" t="s">
        <v>38</v>
      </c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/>
      <c r="B5" s="60"/>
      <c r="C5" s="60"/>
      <c r="D5" s="60" t="s">
        <v>39</v>
      </c>
      <c r="E5" s="60"/>
      <c r="F5" s="60"/>
      <c r="G5" s="60" t="s">
        <v>5</v>
      </c>
      <c r="H5" s="60"/>
      <c r="I5" s="60"/>
      <c r="J5" s="60" t="s">
        <v>41</v>
      </c>
      <c r="K5" s="60"/>
      <c r="L5" s="60"/>
    </row>
    <row r="6" spans="1:12" ht="36" customHeight="1" x14ac:dyDescent="0.25">
      <c r="A6" s="60"/>
      <c r="B6" s="60"/>
      <c r="C6" s="60"/>
      <c r="D6" s="60"/>
      <c r="E6" s="60"/>
      <c r="F6" s="60"/>
      <c r="G6" s="60" t="s">
        <v>40</v>
      </c>
      <c r="H6" s="60"/>
      <c r="I6" s="60"/>
      <c r="J6" s="60"/>
      <c r="K6" s="60"/>
      <c r="L6" s="60"/>
    </row>
    <row r="7" spans="1:12" ht="71.25" x14ac:dyDescent="0.25">
      <c r="A7" s="60"/>
      <c r="B7" s="60"/>
      <c r="C7" s="60"/>
      <c r="D7" s="3" t="s">
        <v>88</v>
      </c>
      <c r="E7" s="3" t="s">
        <v>42</v>
      </c>
      <c r="F7" s="3" t="s">
        <v>43</v>
      </c>
      <c r="G7" s="3" t="s">
        <v>88</v>
      </c>
      <c r="H7" s="3" t="s">
        <v>42</v>
      </c>
      <c r="I7" s="3" t="s">
        <v>43</v>
      </c>
      <c r="J7" s="3" t="s">
        <v>88</v>
      </c>
      <c r="K7" s="3" t="s">
        <v>42</v>
      </c>
      <c r="L7" s="3" t="s">
        <v>43</v>
      </c>
    </row>
    <row r="8" spans="1:12" ht="28.5" x14ac:dyDescent="0.25">
      <c r="A8" s="4" t="s">
        <v>44</v>
      </c>
      <c r="B8" s="2">
        <v>1</v>
      </c>
      <c r="C8" s="2" t="s">
        <v>13</v>
      </c>
      <c r="D8" s="15">
        <f>G8+J8</f>
        <v>1999300</v>
      </c>
      <c r="E8" s="15">
        <f t="shared" ref="E8:L8" si="0">E9+E10</f>
        <v>0</v>
      </c>
      <c r="F8" s="15">
        <f t="shared" si="0"/>
        <v>0</v>
      </c>
      <c r="G8" s="15">
        <v>1703900</v>
      </c>
      <c r="H8" s="15">
        <f t="shared" si="0"/>
        <v>0</v>
      </c>
      <c r="I8" s="15">
        <f t="shared" si="0"/>
        <v>0</v>
      </c>
      <c r="J8" s="15">
        <v>295400</v>
      </c>
      <c r="K8" s="5">
        <f t="shared" si="0"/>
        <v>0</v>
      </c>
      <c r="L8" s="5">
        <f t="shared" si="0"/>
        <v>0</v>
      </c>
    </row>
    <row r="9" spans="1:12" ht="57" x14ac:dyDescent="0.25">
      <c r="A9" s="4" t="s">
        <v>45</v>
      </c>
      <c r="B9" s="2">
        <v>1001</v>
      </c>
      <c r="C9" s="2" t="s">
        <v>13</v>
      </c>
      <c r="D9" s="16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2">
        <v>0</v>
      </c>
      <c r="L9" s="2">
        <v>0</v>
      </c>
    </row>
    <row r="10" spans="1:12" ht="28.5" x14ac:dyDescent="0.25">
      <c r="A10" s="4" t="s">
        <v>46</v>
      </c>
      <c r="B10" s="2">
        <v>2001</v>
      </c>
      <c r="C10" s="2">
        <v>2019</v>
      </c>
      <c r="D10" s="18">
        <f>D8</f>
        <v>1999300</v>
      </c>
      <c r="E10" s="16">
        <v>0</v>
      </c>
      <c r="F10" s="16">
        <v>0</v>
      </c>
      <c r="G10" s="19">
        <f>G8</f>
        <v>1703900</v>
      </c>
      <c r="H10" s="16">
        <v>0</v>
      </c>
      <c r="I10" s="16">
        <v>0</v>
      </c>
      <c r="J10" s="19">
        <f>J8</f>
        <v>295400</v>
      </c>
      <c r="K10" s="2">
        <v>0</v>
      </c>
      <c r="L10" s="2">
        <v>0</v>
      </c>
    </row>
    <row r="14" spans="1:12" ht="15.75" x14ac:dyDescent="0.25">
      <c r="A14" s="13" t="s">
        <v>79</v>
      </c>
      <c r="B14" s="13"/>
      <c r="D14" s="13"/>
      <c r="E14" s="13" t="s">
        <v>83</v>
      </c>
    </row>
    <row r="15" spans="1:12" ht="15.75" x14ac:dyDescent="0.25">
      <c r="A15" s="13"/>
      <c r="B15" s="13"/>
      <c r="C15" s="13"/>
      <c r="D15" s="13"/>
    </row>
    <row r="16" spans="1:12" ht="15.75" x14ac:dyDescent="0.25">
      <c r="A16" s="13" t="s">
        <v>80</v>
      </c>
      <c r="B16" s="13"/>
      <c r="D16" s="13"/>
      <c r="E16" s="13" t="s">
        <v>81</v>
      </c>
    </row>
  </sheetData>
  <mergeCells count="10">
    <mergeCell ref="A2:L2"/>
    <mergeCell ref="A3:L3"/>
    <mergeCell ref="A4:A7"/>
    <mergeCell ref="B4:B7"/>
    <mergeCell ref="C4:C7"/>
    <mergeCell ref="D4:L4"/>
    <mergeCell ref="D5:F6"/>
    <mergeCell ref="G5:I5"/>
    <mergeCell ref="G6:I6"/>
    <mergeCell ref="J5:L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="90" zoomScaleNormal="90" workbookViewId="0">
      <selection activeCell="A26" sqref="A26"/>
    </sheetView>
  </sheetViews>
  <sheetFormatPr defaultColWidth="24.140625" defaultRowHeight="15" x14ac:dyDescent="0.25"/>
  <cols>
    <col min="1" max="1" width="50.85546875" customWidth="1"/>
    <col min="2" max="2" width="17" customWidth="1"/>
    <col min="3" max="3" width="51.28515625" customWidth="1"/>
  </cols>
  <sheetData>
    <row r="1" spans="1:3" ht="28.5" customHeight="1" x14ac:dyDescent="0.25">
      <c r="A1" s="61" t="s">
        <v>85</v>
      </c>
      <c r="B1" s="61"/>
      <c r="C1" s="61"/>
    </row>
    <row r="2" spans="1:3" ht="17.25" customHeight="1" x14ac:dyDescent="0.25">
      <c r="A2" s="10"/>
      <c r="B2" s="10"/>
      <c r="C2" s="10"/>
    </row>
    <row r="3" spans="1:3" ht="15.75" x14ac:dyDescent="0.25">
      <c r="A3" s="62" t="s">
        <v>87</v>
      </c>
      <c r="B3" s="62"/>
      <c r="C3" s="62"/>
    </row>
    <row r="4" spans="1:3" x14ac:dyDescent="0.25">
      <c r="A4" s="63" t="s">
        <v>0</v>
      </c>
      <c r="B4" s="64" t="s">
        <v>1</v>
      </c>
      <c r="C4" s="64" t="s">
        <v>47</v>
      </c>
    </row>
    <row r="5" spans="1:3" x14ac:dyDescent="0.25">
      <c r="A5" s="63"/>
      <c r="B5" s="64"/>
      <c r="C5" s="64"/>
    </row>
    <row r="6" spans="1:3" x14ac:dyDescent="0.25">
      <c r="A6" s="63"/>
      <c r="B6" s="64"/>
      <c r="C6" s="64"/>
    </row>
    <row r="7" spans="1:3" ht="15.75" x14ac:dyDescent="0.25">
      <c r="A7" s="8" t="s">
        <v>35</v>
      </c>
      <c r="B7" s="6">
        <v>10</v>
      </c>
      <c r="C7" s="11"/>
    </row>
    <row r="8" spans="1:3" ht="15.75" x14ac:dyDescent="0.25">
      <c r="A8" s="8" t="s">
        <v>36</v>
      </c>
      <c r="B8" s="6">
        <v>20</v>
      </c>
      <c r="C8" s="14"/>
    </row>
    <row r="9" spans="1:3" ht="15.75" x14ac:dyDescent="0.25">
      <c r="A9" s="8" t="s">
        <v>48</v>
      </c>
      <c r="B9" s="6">
        <v>30</v>
      </c>
      <c r="C9" s="14"/>
    </row>
    <row r="10" spans="1:3" ht="15.75" x14ac:dyDescent="0.25">
      <c r="A10" s="8" t="s">
        <v>49</v>
      </c>
      <c r="B10" s="6">
        <v>40</v>
      </c>
      <c r="C10" s="14"/>
    </row>
    <row r="11" spans="1:3" ht="15.75" x14ac:dyDescent="0.25">
      <c r="A11" s="9"/>
      <c r="B11" s="7"/>
      <c r="C11" s="7"/>
    </row>
    <row r="13" spans="1:3" x14ac:dyDescent="0.25">
      <c r="C13" s="1"/>
    </row>
    <row r="18" spans="1:4" ht="15.75" x14ac:dyDescent="0.25">
      <c r="A18" s="61" t="s">
        <v>89</v>
      </c>
      <c r="B18" s="61"/>
      <c r="C18" s="61"/>
    </row>
    <row r="19" spans="1:4" ht="15.75" x14ac:dyDescent="0.25">
      <c r="A19" s="10"/>
      <c r="B19" s="10"/>
      <c r="C19" s="10"/>
    </row>
    <row r="20" spans="1:4" ht="15.75" x14ac:dyDescent="0.25">
      <c r="A20" s="62"/>
      <c r="B20" s="62"/>
      <c r="C20" s="62"/>
    </row>
    <row r="21" spans="1:4" x14ac:dyDescent="0.25">
      <c r="A21" s="63" t="s">
        <v>0</v>
      </c>
      <c r="B21" s="64" t="s">
        <v>1</v>
      </c>
      <c r="C21" s="64" t="s">
        <v>47</v>
      </c>
    </row>
    <row r="22" spans="1:4" x14ac:dyDescent="0.25">
      <c r="A22" s="63"/>
      <c r="B22" s="64"/>
      <c r="C22" s="64"/>
    </row>
    <row r="23" spans="1:4" x14ac:dyDescent="0.25">
      <c r="A23" s="63"/>
      <c r="B23" s="64"/>
      <c r="C23" s="64"/>
    </row>
    <row r="24" spans="1:4" ht="15.75" x14ac:dyDescent="0.25">
      <c r="A24" s="8" t="s">
        <v>72</v>
      </c>
      <c r="B24" s="12" t="s">
        <v>73</v>
      </c>
      <c r="C24" s="11"/>
    </row>
    <row r="25" spans="1:4" ht="63" x14ac:dyDescent="0.25">
      <c r="A25" s="8" t="s">
        <v>76</v>
      </c>
      <c r="B25" s="12" t="s">
        <v>74</v>
      </c>
      <c r="C25" s="11"/>
    </row>
    <row r="26" spans="1:4" ht="31.5" x14ac:dyDescent="0.25">
      <c r="A26" s="8" t="s">
        <v>77</v>
      </c>
      <c r="B26" s="12" t="s">
        <v>75</v>
      </c>
      <c r="C26" s="11"/>
    </row>
    <row r="27" spans="1:4" ht="15.75" x14ac:dyDescent="0.25">
      <c r="A27" s="8"/>
      <c r="B27" s="6"/>
      <c r="C27" s="11"/>
    </row>
    <row r="28" spans="1:4" ht="15.75" x14ac:dyDescent="0.25">
      <c r="A28" s="9"/>
      <c r="B28" s="7"/>
      <c r="C28" s="7"/>
    </row>
    <row r="31" spans="1:4" ht="15.75" x14ac:dyDescent="0.25">
      <c r="A31" s="13" t="s">
        <v>79</v>
      </c>
      <c r="B31" s="13"/>
      <c r="C31" s="13" t="s">
        <v>83</v>
      </c>
      <c r="D31" s="13"/>
    </row>
    <row r="32" spans="1:4" ht="15.75" x14ac:dyDescent="0.25">
      <c r="A32" s="13"/>
      <c r="B32" s="13"/>
      <c r="D32" s="13"/>
    </row>
    <row r="33" spans="1:4" ht="15.75" x14ac:dyDescent="0.25">
      <c r="A33" s="13" t="s">
        <v>80</v>
      </c>
      <c r="B33" s="13"/>
      <c r="C33" s="13" t="s">
        <v>81</v>
      </c>
      <c r="D33" s="13"/>
    </row>
  </sheetData>
  <mergeCells count="10">
    <mergeCell ref="A4:A6"/>
    <mergeCell ref="B4:B6"/>
    <mergeCell ref="C4:C6"/>
    <mergeCell ref="A1:C1"/>
    <mergeCell ref="A3:C3"/>
    <mergeCell ref="A18:C18"/>
    <mergeCell ref="A20:C20"/>
    <mergeCell ref="A21:A23"/>
    <mergeCell ref="B21:B23"/>
    <mergeCell ref="C21:C2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3</vt:lpstr>
      <vt:lpstr>Раздел 4</vt:lpstr>
      <vt:lpstr>Раздел 5,6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2019-01-04T08:04:03Z</dcterms:modified>
</cp:coreProperties>
</file>